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Documenti\Didattica\CdL-IngInf\Piani_di_studio\"/>
    </mc:Choice>
  </mc:AlternateContent>
  <xr:revisionPtr revIDLastSave="0" documentId="13_ncr:1_{BE0E7FB3-9127-456F-AC3F-BFEAEA00B16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iano di Studi" sheetId="1" r:id="rId1"/>
    <sheet name="Scelte" sheetId="2" r:id="rId2"/>
    <sheet name="Foglio3" sheetId="3" r:id="rId3"/>
  </sheets>
  <definedNames>
    <definedName name="_xlnm.Print_Area" localSheetId="0">'Piano di Studi'!$A$1:$G$53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F31" i="1" s="1"/>
  <c r="D29" i="1"/>
  <c r="F29" i="1" s="1"/>
  <c r="D28" i="1"/>
  <c r="F28" i="1" s="1"/>
  <c r="D26" i="1"/>
  <c r="F26" i="1" s="1"/>
  <c r="D25" i="1"/>
  <c r="D24" i="1"/>
  <c r="F24" i="1" s="1"/>
  <c r="F27" i="1" l="1"/>
  <c r="F25" i="1"/>
  <c r="F30" i="1"/>
  <c r="D30" i="1"/>
  <c r="D27" i="1"/>
</calcChain>
</file>

<file path=xl/sharedStrings.xml><?xml version="1.0" encoding="utf-8"?>
<sst xmlns="http://schemas.openxmlformats.org/spreadsheetml/2006/main" count="152" uniqueCount="105">
  <si>
    <t>B010516</t>
  </si>
  <si>
    <t>Laboratorio/tirocinio</t>
  </si>
  <si>
    <t>NN</t>
  </si>
  <si>
    <t>B010514</t>
  </si>
  <si>
    <t>Prova finale</t>
  </si>
  <si>
    <t>Codice</t>
  </si>
  <si>
    <t>Anno</t>
  </si>
  <si>
    <t>CFU</t>
  </si>
  <si>
    <t>SSD</t>
  </si>
  <si>
    <t>CFU totali</t>
  </si>
  <si>
    <t>120-123</t>
  </si>
  <si>
    <t>51-72</t>
  </si>
  <si>
    <t>0-21</t>
  </si>
  <si>
    <t>51-81</t>
  </si>
  <si>
    <t>6-39</t>
  </si>
  <si>
    <t>6-30</t>
  </si>
  <si>
    <t>18-39</t>
  </si>
  <si>
    <t>Titolo dell'insegnamento</t>
  </si>
  <si>
    <t>Scelta libera</t>
  </si>
  <si>
    <t>Presentazione Piani di Studio</t>
  </si>
  <si>
    <t>Cognome</t>
  </si>
  <si>
    <t>Nome</t>
  </si>
  <si>
    <t>Matricola</t>
  </si>
  <si>
    <t>CdL Magistrale in  Ingegneria Informatica</t>
  </si>
  <si>
    <t>A) CFU ING-INF/05</t>
  </si>
  <si>
    <t>B) CFU ING-INF/04</t>
  </si>
  <si>
    <t>C) CFU ING-INF/01 /03</t>
  </si>
  <si>
    <t>D) CFU MAT/03 05 08 09 INF/01 FIS/01 03</t>
  </si>
  <si>
    <t>CFU C + D</t>
  </si>
  <si>
    <t>CFU A + B</t>
  </si>
  <si>
    <t>Istruzioni di compilazione:</t>
  </si>
  <si>
    <t>NON MODIFICARE ALTRI CAMPI</t>
  </si>
  <si>
    <t>Note / Motivazione</t>
  </si>
  <si>
    <t>Check</t>
  </si>
  <si>
    <t>2) Verificare che le celle di "Check" evidenziate in giallo contengano tutti "ok"</t>
  </si>
  <si>
    <t>Firma</t>
  </si>
  <si>
    <t>ING-INF/05</t>
  </si>
  <si>
    <t>B024332</t>
  </si>
  <si>
    <t>ADVANCED NUMERICAL ANALYSIS</t>
  </si>
  <si>
    <t>B024333</t>
  </si>
  <si>
    <t>OPTIMIZATION METHODS</t>
  </si>
  <si>
    <t>B024334</t>
  </si>
  <si>
    <t>OPTIMIZATION OF COMPLEX SYSTEMS</t>
  </si>
  <si>
    <t>INF/01</t>
  </si>
  <si>
    <t>MAT/08</t>
  </si>
  <si>
    <t>MAT/09</t>
  </si>
  <si>
    <t>ING-INF/03</t>
  </si>
  <si>
    <t>Numero esami non a scelta libera</t>
  </si>
  <si>
    <t>1) Compilare le righe dalla 9 alla 22 con gli esami del piano indicando gli esami a scelta libera nelle righe 21 e 22</t>
  </si>
  <si>
    <t>3) Riempire i campi con i dati anagrafici</t>
  </si>
  <si>
    <t>E' possibile fare copia e incolla dei dati riportati nel successivo foglio excel "Scelte"</t>
  </si>
  <si>
    <t xml:space="preserve">B027202 </t>
  </si>
  <si>
    <t xml:space="preserve">ADVANCED PROGRAMMING TECHNIQUES </t>
  </si>
  <si>
    <t xml:space="preserve">B027204 </t>
  </si>
  <si>
    <t xml:space="preserve">DATA SECURITY &amp; PRIVACY </t>
  </si>
  <si>
    <t xml:space="preserve">B027206 </t>
  </si>
  <si>
    <t xml:space="preserve">DATA WAREHOUSING </t>
  </si>
  <si>
    <t xml:space="preserve">B024336 </t>
  </si>
  <si>
    <t xml:space="preserve">IMAGE PROCESSING AND SECURITY </t>
  </si>
  <si>
    <t xml:space="preserve">B026371 </t>
  </si>
  <si>
    <t xml:space="preserve">INFORMATION THEORY </t>
  </si>
  <si>
    <t xml:space="preserve">B024337 </t>
  </si>
  <si>
    <t xml:space="preserve">SECURITY AND NETWORK MANAGEMENT </t>
  </si>
  <si>
    <t xml:space="preserve">B024339 </t>
  </si>
  <si>
    <t xml:space="preserve">TELECOMMUNICATION NETWORKS </t>
  </si>
  <si>
    <t xml:space="preserve">B024315 </t>
  </si>
  <si>
    <t xml:space="preserve">COMPUTATIONAL VISION </t>
  </si>
  <si>
    <t xml:space="preserve">B024316 </t>
  </si>
  <si>
    <t xml:space="preserve">B024311 </t>
  </si>
  <si>
    <t xml:space="preserve">COMPUTER GRAPHICS AND 3D </t>
  </si>
  <si>
    <t xml:space="preserve">B024312 </t>
  </si>
  <si>
    <t xml:space="preserve">B024275 </t>
  </si>
  <si>
    <t xml:space="preserve">DATA AND DOCUMENT MINING </t>
  </si>
  <si>
    <t xml:space="preserve">B024276 </t>
  </si>
  <si>
    <t xml:space="preserve">B024323 </t>
  </si>
  <si>
    <t xml:space="preserve">HUMAN COMPUTER INTERACTION </t>
  </si>
  <si>
    <t xml:space="preserve">B024324 </t>
  </si>
  <si>
    <t xml:space="preserve">B024269 </t>
  </si>
  <si>
    <t xml:space="preserve">IMAGE AND VIDEO ANALYSIS </t>
  </si>
  <si>
    <t xml:space="preserve">B024271 </t>
  </si>
  <si>
    <t xml:space="preserve">B026367 </t>
  </si>
  <si>
    <t xml:space="preserve">KNOWLEDGE MANAGEMENT AND PROTECTION SYSTEMS </t>
  </si>
  <si>
    <t xml:space="preserve">B026368 </t>
  </si>
  <si>
    <t xml:space="preserve">B024317 </t>
  </si>
  <si>
    <t xml:space="preserve">MACHINE LEARNING </t>
  </si>
  <si>
    <t xml:space="preserve">B024318 </t>
  </si>
  <si>
    <t xml:space="preserve">B024313 </t>
  </si>
  <si>
    <t xml:space="preserve">PARALLEL COMPUTING </t>
  </si>
  <si>
    <t xml:space="preserve">B024314 </t>
  </si>
  <si>
    <t xml:space="preserve">B024307 </t>
  </si>
  <si>
    <t xml:space="preserve">SOFTWARE ARCHITECTURES AND METHODOLOGIES </t>
  </si>
  <si>
    <t xml:space="preserve">B024308 </t>
  </si>
  <si>
    <t xml:space="preserve">B024321 </t>
  </si>
  <si>
    <t xml:space="preserve">SOFTWARE DEPENDABILITY </t>
  </si>
  <si>
    <t xml:space="preserve">B024322 </t>
  </si>
  <si>
    <t xml:space="preserve">B024319 </t>
  </si>
  <si>
    <t xml:space="preserve">VISUAL AND MULTIMEDIA RECOGNITION </t>
  </si>
  <si>
    <t xml:space="preserve">B024320 </t>
  </si>
  <si>
    <t>4) Riempire il campo "Note / Motivazione" nel caso di scelta di insegnamenti non presenti nel foglio "Scelte"</t>
  </si>
  <si>
    <t>5) Stampare il foglio corrente in PDF e ridenominarlo in &lt;PdS-INM-cognome-nome.pdf&gt;</t>
  </si>
  <si>
    <t>6) Inviare il file a pietro.pala@unifi.it con subject "PdS-INM - 2018"</t>
  </si>
  <si>
    <t>NETWORKS AND TECHNOLOGIES FOR SMART SYSTEMS</t>
  </si>
  <si>
    <t>B027209</t>
  </si>
  <si>
    <t>SOFTWARE ENGINEERING FOR EMBEDDED SYSTEMS</t>
  </si>
  <si>
    <t>B029601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</si>
</sst>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2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/>
    <xf numFmtId="0" fontId="6" fillId="0" borderId="0" xfId="0" applyFont="1"/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0" borderId="1" xfId="0" applyFont="1" applyBorder="1" applyProtection="1">
      <protection locked="0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49" fontId="9" fillId="0" borderId="0" xfId="0" applyNumberFormat="1" applyFont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1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0" fontId="8" fillId="0" borderId="0" xfId="0" applyFont="1" applyProtection="1"/>
    <xf numFmtId="0" fontId="12" fillId="0" borderId="2" xfId="0" applyFont="1" applyBorder="1" applyProtection="1"/>
    <xf numFmtId="0" fontId="13" fillId="0" borderId="2" xfId="0" applyFont="1" applyBorder="1" applyAlignment="1" applyProtection="1">
      <alignment horizontal="center"/>
    </xf>
    <xf numFmtId="0" fontId="12" fillId="5" borderId="3" xfId="0" applyFont="1" applyFill="1" applyBorder="1" applyProtection="1"/>
    <xf numFmtId="0" fontId="12" fillId="0" borderId="1" xfId="0" applyFont="1" applyBorder="1" applyProtection="1"/>
    <xf numFmtId="0" fontId="13" fillId="0" borderId="1" xfId="0" applyFont="1" applyBorder="1" applyAlignment="1" applyProtection="1">
      <alignment horizontal="center"/>
    </xf>
    <xf numFmtId="0" fontId="12" fillId="5" borderId="4" xfId="0" applyFont="1" applyFill="1" applyBorder="1" applyProtection="1"/>
    <xf numFmtId="49" fontId="13" fillId="0" borderId="1" xfId="0" applyNumberFormat="1" applyFont="1" applyBorder="1" applyAlignment="1" applyProtection="1">
      <alignment horizontal="center"/>
    </xf>
    <xf numFmtId="0" fontId="12" fillId="0" borderId="5" xfId="0" applyFont="1" applyBorder="1" applyProtection="1"/>
    <xf numFmtId="0" fontId="13" fillId="0" borderId="5" xfId="0" applyFont="1" applyBorder="1" applyAlignment="1" applyProtection="1">
      <alignment horizontal="center"/>
    </xf>
    <xf numFmtId="0" fontId="12" fillId="5" borderId="6" xfId="0" applyFont="1" applyFill="1" applyBorder="1" applyProtection="1"/>
    <xf numFmtId="0" fontId="14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12" fillId="0" borderId="17" xfId="0" applyFont="1" applyBorder="1" applyAlignment="1" applyProtection="1"/>
    <xf numFmtId="0" fontId="6" fillId="0" borderId="5" xfId="0" applyFont="1" applyBorder="1" applyAlignment="1" applyProtection="1"/>
    <xf numFmtId="0" fontId="11" fillId="2" borderId="15" xfId="0" applyFont="1" applyFill="1" applyBorder="1" applyAlignment="1" applyProtection="1">
      <alignment wrapText="1"/>
    </xf>
    <xf numFmtId="0" fontId="6" fillId="0" borderId="2" xfId="0" applyFont="1" applyBorder="1" applyAlignment="1" applyProtection="1"/>
    <xf numFmtId="0" fontId="11" fillId="2" borderId="16" xfId="0" applyFont="1" applyFill="1" applyBorder="1" applyAlignment="1" applyProtection="1">
      <alignment wrapText="1"/>
    </xf>
    <xf numFmtId="0" fontId="6" fillId="0" borderId="1" xfId="0" applyFont="1" applyBorder="1" applyAlignment="1" applyProtection="1"/>
    <xf numFmtId="0" fontId="12" fillId="0" borderId="16" xfId="0" applyFont="1" applyBorder="1" applyAlignment="1" applyProtection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view="pageBreakPreview" zoomScaleSheetLayoutView="100" workbookViewId="0">
      <selection activeCell="A52" sqref="A52"/>
    </sheetView>
  </sheetViews>
  <sheetFormatPr defaultColWidth="32" defaultRowHeight="15" x14ac:dyDescent="0.25"/>
  <cols>
    <col min="1" max="1" width="10.28515625" style="11" customWidth="1"/>
    <col min="2" max="2" width="46.28515625" style="11" customWidth="1"/>
    <col min="3" max="3" width="7.7109375" style="11" customWidth="1"/>
    <col min="4" max="4" width="6.28515625" style="11" customWidth="1"/>
    <col min="5" max="5" width="12.85546875" style="11" customWidth="1"/>
    <col min="6" max="7" width="13.7109375" style="11" customWidth="1"/>
    <col min="8" max="8" width="10.85546875" style="15" customWidth="1"/>
    <col min="9" max="9" width="55.42578125" style="11" customWidth="1"/>
    <col min="10" max="16384" width="32" style="11"/>
  </cols>
  <sheetData>
    <row r="1" spans="1:10" s="9" customFormat="1" ht="21" x14ac:dyDescent="0.3">
      <c r="A1" s="4"/>
      <c r="B1" s="5" t="s">
        <v>23</v>
      </c>
      <c r="C1" s="6"/>
      <c r="D1" s="7"/>
      <c r="E1" s="4"/>
      <c r="F1" s="4"/>
      <c r="G1" s="4"/>
      <c r="H1" s="8"/>
      <c r="I1" s="8"/>
      <c r="J1" s="8"/>
    </row>
    <row r="2" spans="1:10" s="9" customFormat="1" ht="21" x14ac:dyDescent="0.35">
      <c r="A2" s="4"/>
      <c r="B2" s="10" t="s">
        <v>19</v>
      </c>
      <c r="C2" s="6"/>
      <c r="D2" s="7"/>
      <c r="E2" s="4"/>
      <c r="F2" s="4"/>
      <c r="G2" s="4"/>
      <c r="H2" s="8"/>
      <c r="I2" s="8"/>
      <c r="J2" s="8"/>
    </row>
    <row r="3" spans="1:10" s="9" customFormat="1" x14ac:dyDescent="0.25">
      <c r="A3" s="12" t="s">
        <v>20</v>
      </c>
      <c r="B3" s="13"/>
      <c r="C3" s="4"/>
      <c r="D3" s="7"/>
      <c r="E3" s="4"/>
      <c r="F3" s="4"/>
      <c r="G3" s="4"/>
      <c r="H3" s="8"/>
      <c r="I3" s="8"/>
      <c r="J3" s="8"/>
    </row>
    <row r="4" spans="1:10" s="9" customFormat="1" x14ac:dyDescent="0.25">
      <c r="A4" s="12" t="s">
        <v>21</v>
      </c>
      <c r="B4" s="13"/>
      <c r="C4" s="4"/>
      <c r="D4" s="7"/>
      <c r="E4" s="4"/>
      <c r="F4" s="4"/>
      <c r="G4" s="4"/>
      <c r="H4" s="8"/>
      <c r="I4" s="8"/>
      <c r="J4" s="8"/>
    </row>
    <row r="5" spans="1:10" s="9" customFormat="1" x14ac:dyDescent="0.25">
      <c r="A5" s="12" t="s">
        <v>22</v>
      </c>
      <c r="B5" s="13"/>
      <c r="C5" s="4"/>
      <c r="D5" s="7"/>
      <c r="E5" s="4"/>
      <c r="F5" s="4"/>
      <c r="G5" s="4"/>
      <c r="H5" s="8"/>
      <c r="I5" s="8"/>
      <c r="J5" s="8"/>
    </row>
    <row r="7" spans="1:10" x14ac:dyDescent="0.25">
      <c r="A7" s="14" t="s">
        <v>5</v>
      </c>
      <c r="B7" s="14" t="s">
        <v>17</v>
      </c>
      <c r="C7" s="14" t="s">
        <v>6</v>
      </c>
      <c r="D7" s="14" t="s">
        <v>7</v>
      </c>
      <c r="E7" s="14"/>
      <c r="F7" s="14" t="s">
        <v>8</v>
      </c>
    </row>
    <row r="8" spans="1:10" x14ac:dyDescent="0.25">
      <c r="A8" s="42"/>
      <c r="B8" s="42"/>
      <c r="C8" s="42"/>
      <c r="D8" s="42"/>
      <c r="E8" s="42"/>
      <c r="F8" s="42"/>
      <c r="G8" s="16"/>
      <c r="H8" s="17"/>
      <c r="I8" s="18"/>
    </row>
    <row r="9" spans="1:10" x14ac:dyDescent="0.25">
      <c r="A9" s="44"/>
      <c r="B9" s="45"/>
      <c r="C9" s="45"/>
      <c r="D9" s="43"/>
      <c r="E9" s="45"/>
      <c r="F9" s="45"/>
      <c r="G9" s="16"/>
      <c r="H9" s="17"/>
      <c r="I9" s="18"/>
    </row>
    <row r="10" spans="1:10" x14ac:dyDescent="0.25">
      <c r="A10" s="44"/>
      <c r="B10" s="45"/>
      <c r="C10" s="45"/>
      <c r="D10" s="43"/>
      <c r="E10" s="45"/>
      <c r="F10" s="45"/>
      <c r="G10" s="16"/>
      <c r="H10" s="17"/>
      <c r="I10" s="18"/>
    </row>
    <row r="11" spans="1:10" x14ac:dyDescent="0.25">
      <c r="A11" s="44"/>
      <c r="B11" s="45"/>
      <c r="C11" s="45"/>
      <c r="D11" s="43"/>
      <c r="E11" s="45"/>
      <c r="F11" s="45"/>
      <c r="G11" s="16"/>
      <c r="H11" s="17"/>
      <c r="I11" s="18"/>
    </row>
    <row r="12" spans="1:10" x14ac:dyDescent="0.25">
      <c r="A12" s="44"/>
      <c r="B12" s="45"/>
      <c r="C12" s="45"/>
      <c r="D12" s="43"/>
      <c r="E12" s="45"/>
      <c r="F12" s="45"/>
      <c r="G12" s="16"/>
      <c r="H12" s="17"/>
      <c r="I12" s="18"/>
    </row>
    <row r="13" spans="1:10" x14ac:dyDescent="0.25">
      <c r="A13" s="48"/>
      <c r="B13" s="48"/>
      <c r="C13" s="39"/>
      <c r="D13" s="39"/>
      <c r="E13" s="3"/>
      <c r="F13" s="3"/>
      <c r="G13" s="16"/>
      <c r="H13" s="17"/>
      <c r="I13" s="18"/>
    </row>
    <row r="14" spans="1:10" x14ac:dyDescent="0.25">
      <c r="A14" s="44"/>
      <c r="B14" s="44"/>
      <c r="C14" s="45"/>
      <c r="D14" s="43"/>
      <c r="E14" s="45"/>
      <c r="F14" s="45"/>
      <c r="G14" s="16"/>
      <c r="H14" s="17"/>
      <c r="I14" s="18"/>
    </row>
    <row r="15" spans="1:10" x14ac:dyDescent="0.25">
      <c r="A15" s="44"/>
      <c r="B15" s="44"/>
      <c r="C15" s="45"/>
      <c r="D15" s="43"/>
      <c r="E15" s="45"/>
      <c r="F15" s="45"/>
      <c r="G15" s="16"/>
      <c r="H15" s="17"/>
      <c r="I15" s="18"/>
    </row>
    <row r="16" spans="1:10" x14ac:dyDescent="0.25">
      <c r="A16" s="44"/>
      <c r="B16" s="44"/>
      <c r="C16" s="45"/>
      <c r="D16" s="43"/>
      <c r="E16" s="45"/>
      <c r="F16" s="45"/>
      <c r="G16" s="16"/>
      <c r="H16" s="17"/>
      <c r="I16" s="18"/>
    </row>
    <row r="17" spans="1:9" x14ac:dyDescent="0.25">
      <c r="A17" s="44"/>
      <c r="B17" s="44"/>
      <c r="C17" s="45"/>
      <c r="D17" s="43"/>
      <c r="E17" s="45"/>
      <c r="F17" s="45"/>
      <c r="G17" s="16"/>
      <c r="H17" s="17"/>
      <c r="I17" s="18"/>
    </row>
    <row r="18" spans="1:9" x14ac:dyDescent="0.25">
      <c r="A18" s="44"/>
      <c r="B18" s="44"/>
      <c r="C18" s="45"/>
      <c r="D18" s="43"/>
      <c r="E18" s="45"/>
      <c r="F18" s="45"/>
      <c r="G18" s="16"/>
      <c r="H18" s="17"/>
      <c r="I18" s="18"/>
    </row>
    <row r="19" spans="1:9" x14ac:dyDescent="0.25">
      <c r="A19" s="46"/>
      <c r="B19" s="46"/>
      <c r="C19" s="47"/>
      <c r="D19" s="19">
        <v>6</v>
      </c>
      <c r="E19" s="47"/>
      <c r="F19" s="47"/>
      <c r="G19" s="16" t="s">
        <v>18</v>
      </c>
      <c r="H19" s="17"/>
      <c r="I19" s="18"/>
    </row>
    <row r="20" spans="1:9" x14ac:dyDescent="0.25">
      <c r="A20" s="20"/>
      <c r="B20" s="20"/>
      <c r="C20" s="20"/>
      <c r="D20" s="20">
        <v>6</v>
      </c>
      <c r="E20" s="20"/>
      <c r="F20" s="20"/>
      <c r="G20" s="16" t="s">
        <v>18</v>
      </c>
      <c r="H20" s="17"/>
      <c r="I20" s="18"/>
    </row>
    <row r="21" spans="1:9" x14ac:dyDescent="0.25">
      <c r="A21" s="21" t="s">
        <v>0</v>
      </c>
      <c r="B21" s="21" t="s">
        <v>1</v>
      </c>
      <c r="C21" s="21">
        <v>2</v>
      </c>
      <c r="D21" s="21">
        <v>3</v>
      </c>
      <c r="E21" s="21"/>
      <c r="F21" s="21" t="s">
        <v>2</v>
      </c>
      <c r="G21" s="16"/>
      <c r="H21" s="17"/>
      <c r="I21" s="18"/>
    </row>
    <row r="22" spans="1:9" x14ac:dyDescent="0.25">
      <c r="A22" s="21" t="s">
        <v>3</v>
      </c>
      <c r="B22" s="21" t="s">
        <v>4</v>
      </c>
      <c r="C22" s="21">
        <v>2</v>
      </c>
      <c r="D22" s="21">
        <v>21</v>
      </c>
      <c r="E22" s="21"/>
      <c r="F22" s="21" t="s">
        <v>2</v>
      </c>
      <c r="G22" s="16"/>
      <c r="H22" s="17"/>
      <c r="I22" s="18"/>
    </row>
    <row r="23" spans="1:9" ht="15.75" thickBot="1" x14ac:dyDescent="0.3">
      <c r="A23" s="22"/>
      <c r="B23" s="22"/>
      <c r="C23" s="22"/>
      <c r="D23" s="22"/>
      <c r="E23" s="22"/>
      <c r="F23" s="23" t="s">
        <v>33</v>
      </c>
    </row>
    <row r="24" spans="1:9" x14ac:dyDescent="0.25">
      <c r="A24" s="22"/>
      <c r="B24" s="60" t="s">
        <v>9</v>
      </c>
      <c r="C24" s="61"/>
      <c r="D24" s="24">
        <f>SUM(D8:D22)</f>
        <v>36</v>
      </c>
      <c r="E24" s="25" t="s">
        <v>10</v>
      </c>
      <c r="F24" s="26" t="str">
        <f>IF(AND(D24&gt;=120,D24&lt;=123),"ok","NO")</f>
        <v>NO</v>
      </c>
    </row>
    <row r="25" spans="1:9" x14ac:dyDescent="0.25">
      <c r="A25" s="22"/>
      <c r="B25" s="62" t="s">
        <v>24</v>
      </c>
      <c r="C25" s="63"/>
      <c r="D25" s="27">
        <f>SUMIF($F$8:$F$22,"ING-INF/05",$D$8:$D$22)</f>
        <v>0</v>
      </c>
      <c r="E25" s="28" t="s">
        <v>11</v>
      </c>
      <c r="F25" s="29" t="str">
        <f>IF(AND(D25&gt;=51,D25&lt;=72),"ok","NO")</f>
        <v>NO</v>
      </c>
    </row>
    <row r="26" spans="1:9" x14ac:dyDescent="0.25">
      <c r="A26" s="22"/>
      <c r="B26" s="62" t="s">
        <v>25</v>
      </c>
      <c r="C26" s="63"/>
      <c r="D26" s="27">
        <f>SUMIF($F$8:$F$22,"ING-INF/04",$D$8:$D$22)</f>
        <v>0</v>
      </c>
      <c r="E26" s="28" t="s">
        <v>12</v>
      </c>
      <c r="F26" s="29" t="str">
        <f>IF(AND(D26&gt;=0,D26&lt;=21),"ok","NO")</f>
        <v>ok</v>
      </c>
    </row>
    <row r="27" spans="1:9" x14ac:dyDescent="0.25">
      <c r="A27" s="22"/>
      <c r="B27" s="62" t="s">
        <v>29</v>
      </c>
      <c r="C27" s="63"/>
      <c r="D27" s="27">
        <f>SUM(D25:D26)</f>
        <v>0</v>
      </c>
      <c r="E27" s="28" t="s">
        <v>13</v>
      </c>
      <c r="F27" s="29" t="str">
        <f>IF(AND((D25+D26)&gt;=51,(D25+D26)&lt;=81),"ok","NO")</f>
        <v>NO</v>
      </c>
    </row>
    <row r="28" spans="1:9" x14ac:dyDescent="0.25">
      <c r="A28" s="22"/>
      <c r="B28" s="62" t="s">
        <v>26</v>
      </c>
      <c r="C28" s="63"/>
      <c r="D28" s="27">
        <f>SUMIF($F$8:$F$22,"ING-INF/01",$D$8:$D$22)+SUMIF($F$8:$F$22,"ING-INF/03",$D$8:$D$22)</f>
        <v>0</v>
      </c>
      <c r="E28" s="30" t="s">
        <v>14</v>
      </c>
      <c r="F28" s="29" t="str">
        <f>IF(AND(D28&gt;=6,D28&lt;=39),"ok","NO")</f>
        <v>NO</v>
      </c>
    </row>
    <row r="29" spans="1:9" x14ac:dyDescent="0.25">
      <c r="A29" s="22"/>
      <c r="B29" s="62" t="s">
        <v>27</v>
      </c>
      <c r="C29" s="63"/>
      <c r="D29" s="27">
        <f>SUMIF($F$8:$F$22,"INF/01",$D$8:$D$22)+SUMIF($F$8:$F$22,"FIS/03",$D$8:$D$22)+SUMIF($F$8:$F$22,"FIS/01",$D$8:$D$22)+SUMIF($F$8:$F$22,"MAT/03",$D$8:$D$22)+SUMIF($F$8:$F$22,"MAT/05",$D$8:$D$22)+SUMIF($F$8:$F$22,"MAT/08",$D$8:$D$22)+SUMIF($F$8:$F$22,"MAT/09",$D$8:$D$22)</f>
        <v>0</v>
      </c>
      <c r="E29" s="30" t="s">
        <v>15</v>
      </c>
      <c r="F29" s="29" t="str">
        <f>IF(AND(D29&gt;=6,D29&lt;=30),"ok","NO")</f>
        <v>NO</v>
      </c>
    </row>
    <row r="30" spans="1:9" x14ac:dyDescent="0.25">
      <c r="A30" s="22"/>
      <c r="B30" s="64" t="s">
        <v>28</v>
      </c>
      <c r="C30" s="63"/>
      <c r="D30" s="27">
        <f>SUM(D28:D29)</f>
        <v>0</v>
      </c>
      <c r="E30" s="28" t="s">
        <v>16</v>
      </c>
      <c r="F30" s="29" t="str">
        <f>IF(AND((D29+D28)&gt;=18,(D29+D28)&lt;=39),"ok","NO")</f>
        <v>NO</v>
      </c>
    </row>
    <row r="31" spans="1:9" ht="15.75" thickBot="1" x14ac:dyDescent="0.3">
      <c r="A31" s="22"/>
      <c r="B31" s="58" t="s">
        <v>47</v>
      </c>
      <c r="C31" s="59"/>
      <c r="D31" s="31">
        <f>COUNT(D8:D18)</f>
        <v>0</v>
      </c>
      <c r="E31" s="32">
        <v>11</v>
      </c>
      <c r="F31" s="33" t="str">
        <f>IF(D31=11,"ok","NO")</f>
        <v>NO</v>
      </c>
    </row>
    <row r="33" spans="1:10" x14ac:dyDescent="0.25">
      <c r="A33" s="11" t="s">
        <v>32</v>
      </c>
    </row>
    <row r="34" spans="1:10" x14ac:dyDescent="0.25">
      <c r="A34" s="49"/>
      <c r="B34" s="50"/>
      <c r="C34" s="50"/>
      <c r="D34" s="50"/>
      <c r="E34" s="50"/>
      <c r="F34" s="51"/>
    </row>
    <row r="35" spans="1:10" x14ac:dyDescent="0.25">
      <c r="A35" s="52"/>
      <c r="B35" s="53"/>
      <c r="C35" s="53"/>
      <c r="D35" s="53"/>
      <c r="E35" s="53"/>
      <c r="F35" s="54"/>
    </row>
    <row r="36" spans="1:10" x14ac:dyDescent="0.25">
      <c r="A36" s="52"/>
      <c r="B36" s="53"/>
      <c r="C36" s="53"/>
      <c r="D36" s="53"/>
      <c r="E36" s="53"/>
      <c r="F36" s="54"/>
    </row>
    <row r="37" spans="1:10" x14ac:dyDescent="0.25">
      <c r="A37" s="52"/>
      <c r="B37" s="53"/>
      <c r="C37" s="53"/>
      <c r="D37" s="53"/>
      <c r="E37" s="53"/>
      <c r="F37" s="54"/>
    </row>
    <row r="38" spans="1:10" x14ac:dyDescent="0.25">
      <c r="A38" s="52"/>
      <c r="B38" s="53"/>
      <c r="C38" s="53"/>
      <c r="D38" s="53"/>
      <c r="E38" s="53"/>
      <c r="F38" s="54"/>
    </row>
    <row r="39" spans="1:10" x14ac:dyDescent="0.25">
      <c r="A39" s="52"/>
      <c r="B39" s="53"/>
      <c r="C39" s="53"/>
      <c r="D39" s="53"/>
      <c r="E39" s="53"/>
      <c r="F39" s="54"/>
    </row>
    <row r="40" spans="1:10" x14ac:dyDescent="0.25">
      <c r="A40" s="52"/>
      <c r="B40" s="53"/>
      <c r="C40" s="53"/>
      <c r="D40" s="53"/>
      <c r="E40" s="53"/>
      <c r="F40" s="54"/>
    </row>
    <row r="41" spans="1:10" x14ac:dyDescent="0.25">
      <c r="A41" s="55"/>
      <c r="B41" s="56"/>
      <c r="C41" s="56"/>
      <c r="D41" s="56"/>
      <c r="E41" s="56"/>
      <c r="F41" s="57"/>
    </row>
    <row r="43" spans="1:10" x14ac:dyDescent="0.25">
      <c r="E43" s="11" t="s">
        <v>35</v>
      </c>
    </row>
    <row r="45" spans="1:10" s="9" customFormat="1" x14ac:dyDescent="0.25">
      <c r="A45" s="34" t="s">
        <v>30</v>
      </c>
      <c r="B45" s="34"/>
      <c r="C45" s="8"/>
      <c r="D45" s="35"/>
      <c r="E45" s="8"/>
      <c r="F45" s="8"/>
      <c r="G45" s="8"/>
      <c r="H45" s="8"/>
      <c r="I45" s="8"/>
      <c r="J45" s="8"/>
    </row>
    <row r="46" spans="1:10" s="9" customFormat="1" x14ac:dyDescent="0.25">
      <c r="A46" s="8" t="s">
        <v>48</v>
      </c>
      <c r="B46" s="8"/>
      <c r="C46" s="8"/>
      <c r="D46" s="35"/>
      <c r="E46" s="8"/>
      <c r="F46" s="8"/>
      <c r="G46" s="8"/>
      <c r="H46" s="8"/>
      <c r="I46" s="8"/>
      <c r="J46" s="8"/>
    </row>
    <row r="47" spans="1:10" s="9" customFormat="1" x14ac:dyDescent="0.25">
      <c r="A47" s="8"/>
      <c r="B47" s="8" t="s">
        <v>50</v>
      </c>
      <c r="C47" s="8"/>
      <c r="D47" s="35"/>
      <c r="E47" s="8"/>
      <c r="F47" s="8"/>
      <c r="G47" s="8"/>
      <c r="H47" s="8"/>
      <c r="I47" s="8"/>
      <c r="J47" s="8"/>
    </row>
    <row r="48" spans="1:10" s="9" customFormat="1" x14ac:dyDescent="0.25">
      <c r="A48" s="8" t="s">
        <v>34</v>
      </c>
      <c r="B48" s="8"/>
      <c r="C48" s="8"/>
      <c r="D48" s="35"/>
      <c r="E48" s="8"/>
      <c r="F48" s="8"/>
      <c r="G48" s="8"/>
      <c r="H48" s="8"/>
      <c r="I48" s="8"/>
      <c r="J48" s="8"/>
    </row>
    <row r="49" spans="1:10" s="9" customFormat="1" x14ac:dyDescent="0.25">
      <c r="A49" s="8" t="s">
        <v>49</v>
      </c>
      <c r="B49" s="8"/>
      <c r="C49" s="8"/>
      <c r="D49" s="35"/>
      <c r="E49" s="8"/>
      <c r="F49" s="8"/>
      <c r="G49" s="8"/>
      <c r="H49" s="8"/>
      <c r="I49" s="8"/>
      <c r="J49" s="8"/>
    </row>
    <row r="50" spans="1:10" s="9" customFormat="1" x14ac:dyDescent="0.25">
      <c r="A50" s="8" t="s">
        <v>98</v>
      </c>
      <c r="B50" s="8"/>
      <c r="C50" s="8"/>
      <c r="D50" s="35"/>
      <c r="E50" s="8"/>
      <c r="F50" s="8"/>
      <c r="G50" s="8"/>
      <c r="H50" s="8"/>
      <c r="I50" s="8"/>
      <c r="J50" s="8"/>
    </row>
    <row r="51" spans="1:10" s="9" customFormat="1" x14ac:dyDescent="0.25">
      <c r="A51" s="8" t="s">
        <v>99</v>
      </c>
      <c r="B51" s="8"/>
      <c r="C51" s="8"/>
      <c r="D51" s="35"/>
      <c r="E51" s="8"/>
      <c r="F51" s="8"/>
      <c r="G51" s="8"/>
      <c r="H51" s="8"/>
      <c r="I51" s="8"/>
      <c r="J51" s="8"/>
    </row>
    <row r="52" spans="1:10" s="9" customFormat="1" x14ac:dyDescent="0.25">
      <c r="A52" s="8" t="s">
        <v>100</v>
      </c>
      <c r="B52" s="8"/>
      <c r="C52" s="8"/>
      <c r="D52" s="35"/>
      <c r="E52" s="8"/>
      <c r="F52" s="8"/>
      <c r="G52" s="8"/>
      <c r="H52" s="8"/>
      <c r="I52" s="8"/>
      <c r="J52" s="8"/>
    </row>
    <row r="53" spans="1:10" s="9" customFormat="1" x14ac:dyDescent="0.25">
      <c r="A53" s="36" t="s">
        <v>31</v>
      </c>
      <c r="B53" s="36"/>
      <c r="C53" s="8"/>
      <c r="D53" s="35"/>
      <c r="E53" s="8"/>
      <c r="F53" s="8"/>
      <c r="G53" s="8"/>
      <c r="H53" s="8"/>
      <c r="I53" s="8"/>
      <c r="J53" s="8"/>
    </row>
  </sheetData>
  <sheetProtection algorithmName="SHA-512" hashValue="GFaBQdHq48xJxPMtrF8O8ODBzdbrJd2xj9gEdEkQn3QJZOUc7W3Wjq1Eq58HTRs4MRRCAs2OH/4S862GSFGRCA==" saltValue="TDCle+0QExzexKOtBEAlcw==" spinCount="100000" sheet="1" objects="1" scenarios="1" formatColumns="0" formatRows="0"/>
  <mergeCells count="9">
    <mergeCell ref="A34:F41"/>
    <mergeCell ref="B31:C31"/>
    <mergeCell ref="B24:C24"/>
    <mergeCell ref="B25:C25"/>
    <mergeCell ref="B26:C26"/>
    <mergeCell ref="B27:C27"/>
    <mergeCell ref="B28:C28"/>
    <mergeCell ref="B29:C29"/>
    <mergeCell ref="B30:C30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6"/>
  <sheetViews>
    <sheetView tabSelected="1" workbookViewId="0">
      <selection activeCell="B24" sqref="B24"/>
    </sheetView>
  </sheetViews>
  <sheetFormatPr defaultRowHeight="15" x14ac:dyDescent="0.25"/>
  <cols>
    <col min="1" max="1" width="8.85546875" style="2"/>
    <col min="2" max="2" width="51.140625" style="2" customWidth="1"/>
    <col min="3" max="4" width="8.85546875" style="37"/>
    <col min="5" max="5" width="5.85546875" style="2" customWidth="1"/>
    <col min="6" max="6" width="11.42578125" style="2" customWidth="1"/>
  </cols>
  <sheetData>
    <row r="2" spans="1:6" x14ac:dyDescent="0.25">
      <c r="A2" s="1" t="s">
        <v>5</v>
      </c>
      <c r="B2" s="1" t="s">
        <v>17</v>
      </c>
      <c r="C2" s="1" t="s">
        <v>6</v>
      </c>
      <c r="D2" s="1" t="s">
        <v>7</v>
      </c>
      <c r="E2" s="1"/>
      <c r="F2" s="1" t="s">
        <v>8</v>
      </c>
    </row>
    <row r="3" spans="1:6" x14ac:dyDescent="0.25">
      <c r="A3" s="38" t="s">
        <v>65</v>
      </c>
      <c r="B3" s="38" t="s">
        <v>66</v>
      </c>
      <c r="C3" s="39">
        <v>2</v>
      </c>
      <c r="D3" s="39">
        <v>9</v>
      </c>
      <c r="E3" s="3"/>
      <c r="F3" s="3" t="s">
        <v>36</v>
      </c>
    </row>
    <row r="4" spans="1:6" x14ac:dyDescent="0.25">
      <c r="A4" s="38" t="s">
        <v>67</v>
      </c>
      <c r="B4" s="38" t="s">
        <v>66</v>
      </c>
      <c r="C4" s="39">
        <v>2</v>
      </c>
      <c r="D4" s="39">
        <v>6</v>
      </c>
      <c r="E4" s="3"/>
      <c r="F4" s="3" t="s">
        <v>36</v>
      </c>
    </row>
    <row r="5" spans="1:6" x14ac:dyDescent="0.25">
      <c r="A5" s="38" t="s">
        <v>68</v>
      </c>
      <c r="B5" s="38" t="s">
        <v>69</v>
      </c>
      <c r="C5" s="39">
        <v>1</v>
      </c>
      <c r="D5" s="39">
        <v>9</v>
      </c>
      <c r="E5" s="3"/>
      <c r="F5" s="3" t="s">
        <v>36</v>
      </c>
    </row>
    <row r="6" spans="1:6" x14ac:dyDescent="0.25">
      <c r="A6" s="38" t="s">
        <v>70</v>
      </c>
      <c r="B6" s="38" t="s">
        <v>69</v>
      </c>
      <c r="C6" s="39">
        <v>1</v>
      </c>
      <c r="D6" s="39">
        <v>6</v>
      </c>
      <c r="E6" s="3"/>
      <c r="F6" s="3" t="s">
        <v>36</v>
      </c>
    </row>
    <row r="7" spans="1:6" x14ac:dyDescent="0.25">
      <c r="A7" s="38" t="s">
        <v>71</v>
      </c>
      <c r="B7" s="38" t="s">
        <v>72</v>
      </c>
      <c r="C7" s="39">
        <v>1</v>
      </c>
      <c r="D7" s="39">
        <v>9</v>
      </c>
      <c r="E7" s="3"/>
      <c r="F7" s="3" t="s">
        <v>36</v>
      </c>
    </row>
    <row r="8" spans="1:6" x14ac:dyDescent="0.25">
      <c r="A8" s="38" t="s">
        <v>73</v>
      </c>
      <c r="B8" s="38" t="s">
        <v>72</v>
      </c>
      <c r="C8" s="39">
        <v>1</v>
      </c>
      <c r="D8" s="39">
        <v>6</v>
      </c>
      <c r="E8" s="3"/>
      <c r="F8" s="3" t="s">
        <v>36</v>
      </c>
    </row>
    <row r="9" spans="1:6" x14ac:dyDescent="0.25">
      <c r="A9" s="38" t="s">
        <v>74</v>
      </c>
      <c r="B9" s="38" t="s">
        <v>75</v>
      </c>
      <c r="C9" s="39">
        <v>2</v>
      </c>
      <c r="D9" s="39">
        <v>9</v>
      </c>
      <c r="E9" s="3"/>
      <c r="F9" s="3" t="s">
        <v>36</v>
      </c>
    </row>
    <row r="10" spans="1:6" x14ac:dyDescent="0.25">
      <c r="A10" s="38" t="s">
        <v>76</v>
      </c>
      <c r="B10" s="38" t="s">
        <v>75</v>
      </c>
      <c r="C10" s="39">
        <v>2</v>
      </c>
      <c r="D10" s="39">
        <v>6</v>
      </c>
      <c r="E10" s="3"/>
      <c r="F10" s="3" t="s">
        <v>36</v>
      </c>
    </row>
    <row r="11" spans="1:6" x14ac:dyDescent="0.25">
      <c r="A11" s="38" t="s">
        <v>77</v>
      </c>
      <c r="B11" s="38" t="s">
        <v>78</v>
      </c>
      <c r="C11" s="39">
        <v>1</v>
      </c>
      <c r="D11" s="39">
        <v>9</v>
      </c>
      <c r="E11" s="3"/>
      <c r="F11" s="3" t="s">
        <v>36</v>
      </c>
    </row>
    <row r="12" spans="1:6" x14ac:dyDescent="0.25">
      <c r="A12" s="38" t="s">
        <v>79</v>
      </c>
      <c r="B12" s="38" t="s">
        <v>78</v>
      </c>
      <c r="C12" s="39">
        <v>1</v>
      </c>
      <c r="D12" s="39">
        <v>6</v>
      </c>
      <c r="E12" s="3"/>
      <c r="F12" s="3" t="s">
        <v>36</v>
      </c>
    </row>
    <row r="13" spans="1:6" x14ac:dyDescent="0.25">
      <c r="A13" s="38" t="s">
        <v>80</v>
      </c>
      <c r="B13" s="38" t="s">
        <v>81</v>
      </c>
      <c r="C13" s="39">
        <v>2</v>
      </c>
      <c r="D13" s="39">
        <v>9</v>
      </c>
      <c r="E13" s="3"/>
      <c r="F13" s="3" t="s">
        <v>36</v>
      </c>
    </row>
    <row r="14" spans="1:6" x14ac:dyDescent="0.25">
      <c r="A14" s="38" t="s">
        <v>82</v>
      </c>
      <c r="B14" s="38" t="s">
        <v>81</v>
      </c>
      <c r="C14" s="39">
        <v>2</v>
      </c>
      <c r="D14" s="39">
        <v>6</v>
      </c>
      <c r="E14" s="3"/>
      <c r="F14" s="3" t="s">
        <v>36</v>
      </c>
    </row>
    <row r="15" spans="1:6" x14ac:dyDescent="0.25">
      <c r="A15" s="38" t="s">
        <v>83</v>
      </c>
      <c r="B15" s="38" t="s">
        <v>84</v>
      </c>
      <c r="C15" s="39">
        <v>2</v>
      </c>
      <c r="D15" s="39">
        <v>9</v>
      </c>
      <c r="E15" s="3"/>
      <c r="F15" s="3" t="s">
        <v>36</v>
      </c>
    </row>
    <row r="16" spans="1:6" x14ac:dyDescent="0.25">
      <c r="A16" s="38" t="s">
        <v>85</v>
      </c>
      <c r="B16" s="38" t="s">
        <v>84</v>
      </c>
      <c r="C16" s="39">
        <v>2</v>
      </c>
      <c r="D16" s="39">
        <v>6</v>
      </c>
      <c r="E16" s="3"/>
      <c r="F16" s="3" t="s">
        <v>36</v>
      </c>
    </row>
    <row r="17" spans="1:6" x14ac:dyDescent="0.25">
      <c r="A17" s="38" t="s">
        <v>86</v>
      </c>
      <c r="B17" s="38" t="s">
        <v>87</v>
      </c>
      <c r="C17" s="39">
        <v>1</v>
      </c>
      <c r="D17" s="39">
        <v>9</v>
      </c>
      <c r="E17" s="3"/>
      <c r="F17" s="3" t="s">
        <v>36</v>
      </c>
    </row>
    <row r="18" spans="1:6" x14ac:dyDescent="0.25">
      <c r="A18" s="38" t="s">
        <v>88</v>
      </c>
      <c r="B18" s="38" t="s">
        <v>87</v>
      </c>
      <c r="C18" s="39">
        <v>1</v>
      </c>
      <c r="D18" s="39">
        <v>6</v>
      </c>
      <c r="E18" s="3"/>
      <c r="F18" s="3" t="s">
        <v>36</v>
      </c>
    </row>
    <row r="19" spans="1:6" x14ac:dyDescent="0.25">
      <c r="A19" s="38" t="s">
        <v>89</v>
      </c>
      <c r="B19" s="38" t="s">
        <v>90</v>
      </c>
      <c r="C19" s="39">
        <v>2</v>
      </c>
      <c r="D19" s="39">
        <v>9</v>
      </c>
      <c r="E19" s="3"/>
      <c r="F19" s="3" t="s">
        <v>36</v>
      </c>
    </row>
    <row r="20" spans="1:6" x14ac:dyDescent="0.25">
      <c r="A20" s="38" t="s">
        <v>91</v>
      </c>
      <c r="B20" s="38" t="s">
        <v>90</v>
      </c>
      <c r="C20" s="39">
        <v>2</v>
      </c>
      <c r="D20" s="39">
        <v>6</v>
      </c>
      <c r="E20" s="3"/>
      <c r="F20" s="3" t="s">
        <v>36</v>
      </c>
    </row>
    <row r="21" spans="1:6" x14ac:dyDescent="0.25">
      <c r="A21" s="38" t="s">
        <v>104</v>
      </c>
      <c r="B21" s="38" t="s">
        <v>103</v>
      </c>
      <c r="C21" s="39">
        <v>1</v>
      </c>
      <c r="D21" s="39">
        <v>9</v>
      </c>
      <c r="E21" s="3"/>
      <c r="F21" s="3" t="s">
        <v>36</v>
      </c>
    </row>
    <row r="22" spans="1:6" x14ac:dyDescent="0.25">
      <c r="A22" s="38" t="s">
        <v>92</v>
      </c>
      <c r="B22" s="38" t="s">
        <v>93</v>
      </c>
      <c r="C22" s="39">
        <v>2</v>
      </c>
      <c r="D22" s="39">
        <v>9</v>
      </c>
      <c r="E22" s="3"/>
      <c r="F22" s="3" t="s">
        <v>36</v>
      </c>
    </row>
    <row r="23" spans="1:6" x14ac:dyDescent="0.25">
      <c r="A23" s="38" t="s">
        <v>94</v>
      </c>
      <c r="B23" s="38" t="s">
        <v>93</v>
      </c>
      <c r="C23" s="39">
        <v>2</v>
      </c>
      <c r="D23" s="39">
        <v>6</v>
      </c>
      <c r="E23" s="3"/>
      <c r="F23" s="3" t="s">
        <v>36</v>
      </c>
    </row>
    <row r="24" spans="1:6" x14ac:dyDescent="0.25">
      <c r="A24" s="38" t="s">
        <v>95</v>
      </c>
      <c r="B24" s="38" t="s">
        <v>96</v>
      </c>
      <c r="C24" s="39">
        <v>2</v>
      </c>
      <c r="D24" s="39">
        <v>9</v>
      </c>
      <c r="E24" s="3"/>
      <c r="F24" s="3" t="s">
        <v>36</v>
      </c>
    </row>
    <row r="25" spans="1:6" x14ac:dyDescent="0.25">
      <c r="A25" s="38" t="s">
        <v>97</v>
      </c>
      <c r="B25" s="38" t="s">
        <v>96</v>
      </c>
      <c r="C25" s="40">
        <v>2</v>
      </c>
      <c r="D25" s="40">
        <v>6</v>
      </c>
      <c r="E25" s="41"/>
      <c r="F25" s="3" t="s">
        <v>36</v>
      </c>
    </row>
    <row r="26" spans="1:6" x14ac:dyDescent="0.25">
      <c r="A26" s="38" t="s">
        <v>51</v>
      </c>
      <c r="B26" s="38" t="s">
        <v>52</v>
      </c>
      <c r="C26" s="40">
        <v>1</v>
      </c>
      <c r="D26" s="40">
        <v>6</v>
      </c>
      <c r="E26" s="41"/>
      <c r="F26" s="41" t="s">
        <v>43</v>
      </c>
    </row>
    <row r="27" spans="1:6" x14ac:dyDescent="0.25">
      <c r="A27" s="38" t="s">
        <v>53</v>
      </c>
      <c r="B27" s="38" t="s">
        <v>54</v>
      </c>
      <c r="C27" s="40">
        <v>1</v>
      </c>
      <c r="D27" s="40">
        <v>6</v>
      </c>
      <c r="E27" s="41"/>
      <c r="F27" s="41" t="s">
        <v>43</v>
      </c>
    </row>
    <row r="28" spans="1:6" x14ac:dyDescent="0.25">
      <c r="A28" s="38" t="s">
        <v>55</v>
      </c>
      <c r="B28" s="38" t="s">
        <v>56</v>
      </c>
      <c r="C28" s="40">
        <v>1</v>
      </c>
      <c r="D28" s="40">
        <v>6</v>
      </c>
      <c r="E28" s="41"/>
      <c r="F28" s="41" t="s">
        <v>43</v>
      </c>
    </row>
    <row r="29" spans="1:6" x14ac:dyDescent="0.25">
      <c r="A29" s="41" t="s">
        <v>37</v>
      </c>
      <c r="B29" s="41" t="s">
        <v>38</v>
      </c>
      <c r="C29" s="40">
        <v>1</v>
      </c>
      <c r="D29" s="40">
        <v>6</v>
      </c>
      <c r="E29" s="41"/>
      <c r="F29" s="41" t="s">
        <v>44</v>
      </c>
    </row>
    <row r="30" spans="1:6" x14ac:dyDescent="0.25">
      <c r="A30" s="41" t="s">
        <v>39</v>
      </c>
      <c r="B30" s="41" t="s">
        <v>40</v>
      </c>
      <c r="C30" s="40">
        <v>1</v>
      </c>
      <c r="D30" s="40">
        <v>6</v>
      </c>
      <c r="E30" s="41"/>
      <c r="F30" s="41" t="s">
        <v>45</v>
      </c>
    </row>
    <row r="31" spans="1:6" x14ac:dyDescent="0.25">
      <c r="A31" s="41" t="s">
        <v>41</v>
      </c>
      <c r="B31" s="41" t="s">
        <v>42</v>
      </c>
      <c r="C31" s="40">
        <v>1</v>
      </c>
      <c r="D31" s="40">
        <v>6</v>
      </c>
      <c r="E31" s="41"/>
      <c r="F31" s="41" t="s">
        <v>45</v>
      </c>
    </row>
    <row r="32" spans="1:6" x14ac:dyDescent="0.25">
      <c r="A32" s="38" t="s">
        <v>57</v>
      </c>
      <c r="B32" s="38" t="s">
        <v>58</v>
      </c>
      <c r="C32" s="40">
        <v>2</v>
      </c>
      <c r="D32" s="40">
        <v>6</v>
      </c>
      <c r="E32" s="41"/>
      <c r="F32" s="41" t="s">
        <v>46</v>
      </c>
    </row>
    <row r="33" spans="1:6" x14ac:dyDescent="0.25">
      <c r="A33" s="38" t="s">
        <v>59</v>
      </c>
      <c r="B33" s="38" t="s">
        <v>60</v>
      </c>
      <c r="C33" s="40">
        <v>2</v>
      </c>
      <c r="D33" s="40">
        <v>6</v>
      </c>
      <c r="E33" s="41"/>
      <c r="F33" s="41" t="s">
        <v>46</v>
      </c>
    </row>
    <row r="34" spans="1:6" x14ac:dyDescent="0.25">
      <c r="A34" s="38" t="s">
        <v>61</v>
      </c>
      <c r="B34" s="38" t="s">
        <v>62</v>
      </c>
      <c r="C34" s="40">
        <v>2</v>
      </c>
      <c r="D34" s="40">
        <v>6</v>
      </c>
      <c r="E34" s="41"/>
      <c r="F34" s="41" t="s">
        <v>46</v>
      </c>
    </row>
    <row r="35" spans="1:6" x14ac:dyDescent="0.25">
      <c r="A35" s="38" t="s">
        <v>63</v>
      </c>
      <c r="B35" s="38" t="s">
        <v>64</v>
      </c>
      <c r="C35" s="40">
        <v>2</v>
      </c>
      <c r="D35" s="40">
        <v>6</v>
      </c>
      <c r="E35" s="41"/>
      <c r="F35" s="41" t="s">
        <v>46</v>
      </c>
    </row>
    <row r="36" spans="1:6" x14ac:dyDescent="0.25">
      <c r="A36" s="38" t="s">
        <v>102</v>
      </c>
      <c r="B36" s="38" t="s">
        <v>101</v>
      </c>
      <c r="C36" s="40">
        <v>2</v>
      </c>
      <c r="D36" s="40">
        <v>6</v>
      </c>
      <c r="E36" s="41"/>
      <c r="F36" s="41" t="s">
        <v>46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Piano di Studi</vt:lpstr>
      <vt:lpstr>Scelte</vt:lpstr>
      <vt:lpstr>Foglio3</vt:lpstr>
      <vt:lpstr>'Piano di Studi'!Area_stampa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Pala</dc:creator>
  <cp:lastModifiedBy>bart</cp:lastModifiedBy>
  <cp:lastPrinted>2015-09-17T07:31:23Z</cp:lastPrinted>
  <dcterms:created xsi:type="dcterms:W3CDTF">2015-05-20T14:45:37Z</dcterms:created>
  <dcterms:modified xsi:type="dcterms:W3CDTF">2019-11-28T09:11:28Z</dcterms:modified>
</cp:coreProperties>
</file>